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2" yWindow="48" windowWidth="16260" windowHeight="6828"/>
  </bookViews>
  <sheets>
    <sheet name="Adopted Budget" sheetId="2" r:id="rId1"/>
    <sheet name="General Fund by Object" sheetId="3" r:id="rId2"/>
    <sheet name="Food Svc Fund by Object" sheetId="4" r:id="rId3"/>
  </sheets>
  <calcPr calcId="125725"/>
</workbook>
</file>

<file path=xl/calcChain.xml><?xml version="1.0" encoding="utf-8"?>
<calcChain xmlns="http://schemas.openxmlformats.org/spreadsheetml/2006/main">
  <c r="H24" i="3"/>
  <c r="H23"/>
  <c r="H22"/>
  <c r="H21"/>
  <c r="H20"/>
  <c r="H19"/>
  <c r="H18"/>
  <c r="H17"/>
  <c r="H16"/>
  <c r="H15"/>
  <c r="H14"/>
  <c r="H13"/>
  <c r="H12"/>
  <c r="H11"/>
  <c r="H10"/>
  <c r="H9"/>
  <c r="H26" l="1"/>
  <c r="I26"/>
  <c r="E12" i="4"/>
  <c r="D12"/>
  <c r="C12"/>
  <c r="B12"/>
  <c r="F10"/>
  <c r="F9"/>
  <c r="E32" i="2"/>
  <c r="E31"/>
  <c r="E30"/>
  <c r="E29"/>
  <c r="E28"/>
  <c r="E27"/>
  <c r="E26"/>
  <c r="E25"/>
  <c r="E24"/>
  <c r="E23"/>
  <c r="E22"/>
  <c r="E21"/>
  <c r="E20"/>
  <c r="E19"/>
  <c r="E18"/>
  <c r="E17"/>
  <c r="E16"/>
  <c r="E15"/>
  <c r="E11"/>
  <c r="E10"/>
  <c r="E8"/>
  <c r="B33"/>
  <c r="C33"/>
  <c r="D33"/>
  <c r="D12"/>
  <c r="C12"/>
  <c r="B12"/>
  <c r="F26" i="3"/>
  <c r="E26"/>
  <c r="D26"/>
  <c r="C26"/>
  <c r="B26"/>
  <c r="G24"/>
  <c r="G23"/>
  <c r="G22"/>
  <c r="G21"/>
  <c r="G20"/>
  <c r="G19"/>
  <c r="G18"/>
  <c r="G17"/>
  <c r="G16"/>
  <c r="G15"/>
  <c r="G14"/>
  <c r="G13"/>
  <c r="G12"/>
  <c r="G11"/>
  <c r="G10"/>
  <c r="G9"/>
  <c r="C35" i="2" l="1"/>
  <c r="E33"/>
  <c r="E12"/>
  <c r="E9"/>
  <c r="D35"/>
  <c r="F12" i="4"/>
  <c r="G26" i="3"/>
  <c r="D27" s="1"/>
  <c r="B35" i="2"/>
  <c r="E35" l="1"/>
  <c r="F27" i="3"/>
  <c r="B27"/>
  <c r="G27"/>
  <c r="C27"/>
  <c r="E27"/>
  <c r="G12" i="4"/>
  <c r="F13"/>
  <c r="D13"/>
  <c r="C13"/>
  <c r="B13"/>
  <c r="G9"/>
  <c r="E13"/>
  <c r="G10"/>
</calcChain>
</file>

<file path=xl/sharedStrings.xml><?xml version="1.0" encoding="utf-8"?>
<sst xmlns="http://schemas.openxmlformats.org/spreadsheetml/2006/main" count="101" uniqueCount="62">
  <si>
    <t>Seguin Independent School District</t>
  </si>
  <si>
    <t>Major Object</t>
  </si>
  <si>
    <t>11 - Instruction</t>
  </si>
  <si>
    <t>21 - Instructional Leadership</t>
  </si>
  <si>
    <t>23 - School Leadership</t>
  </si>
  <si>
    <t>31 - Guidance &amp; Counseling Services</t>
  </si>
  <si>
    <t>32 - Social Work Services</t>
  </si>
  <si>
    <t>33 - Health Services</t>
  </si>
  <si>
    <t>34 - Student Transportation</t>
  </si>
  <si>
    <t>35 - Food Service</t>
  </si>
  <si>
    <t>36 - Co-curricular Activities</t>
  </si>
  <si>
    <t>41 - General Administration</t>
  </si>
  <si>
    <t>51 - Plant Maintenance &amp; Operations</t>
  </si>
  <si>
    <t>52 - Security &amp; Monitoring Services</t>
  </si>
  <si>
    <t>53 - Data Services</t>
  </si>
  <si>
    <t>61 - Community Services</t>
  </si>
  <si>
    <t>71 - Debt Services</t>
  </si>
  <si>
    <t>99 - Other Intergovernmental Charges</t>
  </si>
  <si>
    <t>13 - Curr &amp; Instr Staff Development</t>
  </si>
  <si>
    <t>12 - Instrl Resources &amp; Media Svcs</t>
  </si>
  <si>
    <t>Payroll</t>
  </si>
  <si>
    <t xml:space="preserve">Contracted </t>
  </si>
  <si>
    <t>Services</t>
  </si>
  <si>
    <t>Supplies &amp;</t>
  </si>
  <si>
    <t>Materials</t>
  </si>
  <si>
    <t xml:space="preserve">Other </t>
  </si>
  <si>
    <t>Operating</t>
  </si>
  <si>
    <t>Debt</t>
  </si>
  <si>
    <t>Service</t>
  </si>
  <si>
    <t>Capital</t>
  </si>
  <si>
    <t>Outlay</t>
  </si>
  <si>
    <t>Total</t>
  </si>
  <si>
    <t>% by</t>
  </si>
  <si>
    <t>Function</t>
  </si>
  <si>
    <t>Adopted Budget</t>
  </si>
  <si>
    <t>5710 - Property Taxes</t>
  </si>
  <si>
    <t>5700 - Other Local Revenue</t>
  </si>
  <si>
    <t>5800 - State Revenue</t>
  </si>
  <si>
    <t>5900 - Federal Revenue</t>
  </si>
  <si>
    <t>General</t>
  </si>
  <si>
    <t>Fund</t>
  </si>
  <si>
    <t>Food</t>
  </si>
  <si>
    <t>All</t>
  </si>
  <si>
    <t>% of Major Object</t>
  </si>
  <si>
    <t>2014-15 General Operating Fund Expenditures</t>
  </si>
  <si>
    <t>2014-15 Food Service Fund Expenditures</t>
  </si>
  <si>
    <t>__________</t>
  </si>
  <si>
    <t xml:space="preserve">       Total Expenditures</t>
  </si>
  <si>
    <t xml:space="preserve">        Budgeted Surplus (Deficit)</t>
  </si>
  <si>
    <t xml:space="preserve">           Total Revenue</t>
  </si>
  <si>
    <t xml:space="preserve">           Revenues</t>
  </si>
  <si>
    <t xml:space="preserve">        Expenditures</t>
  </si>
  <si>
    <t>6100</t>
  </si>
  <si>
    <t>6200</t>
  </si>
  <si>
    <t>6300</t>
  </si>
  <si>
    <t>6400</t>
  </si>
  <si>
    <t>6600</t>
  </si>
  <si>
    <t xml:space="preserve"> </t>
  </si>
  <si>
    <t xml:space="preserve">        Total Expenditures</t>
  </si>
  <si>
    <t xml:space="preserve">       Major Object</t>
  </si>
  <si>
    <t>Funds</t>
  </si>
  <si>
    <t>2015-16 Adopted Budget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</si>
</sst>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#,##0.000_);\(#,##0.00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sz val="11"/>
      <name val="Albertus Medium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Albertus Medium"/>
      <family val="2"/>
    </font>
    <font>
      <b/>
      <sz val="11"/>
      <color theme="1"/>
      <name val="Albertus Medium"/>
      <family val="2"/>
    </font>
    <font>
      <b/>
      <sz val="11"/>
      <name val="Albertus Medium"/>
    </font>
    <font>
      <b/>
      <sz val="11"/>
      <color theme="1"/>
      <name val="Albertus Medium"/>
    </font>
    <font>
      <b/>
      <u val="double"/>
      <sz val="11"/>
      <color theme="1"/>
      <name val="Albertus Medium"/>
    </font>
    <font>
      <sz val="11"/>
      <color theme="1"/>
      <name val="Albertus Medium"/>
    </font>
    <font>
      <u/>
      <sz val="11"/>
      <color theme="1"/>
      <name val="Albertus Medium"/>
    </font>
    <font>
      <sz val="11"/>
      <name val="Albertus Medium"/>
    </font>
    <font>
      <b/>
      <sz val="12"/>
      <color theme="1"/>
      <name val="Albertus Medium"/>
    </font>
    <font>
      <b/>
      <sz val="12"/>
      <color theme="1"/>
      <name val="Albertus Medium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3" fillId="0" borderId="1" xfId="0" applyNumberFormat="1" applyFont="1" applyFill="1" applyBorder="1" applyAlignment="1"/>
    <xf numFmtId="164" fontId="2" fillId="0" borderId="9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wrapText="1"/>
    </xf>
    <xf numFmtId="37" fontId="3" fillId="0" borderId="1" xfId="0" applyNumberFormat="1" applyFont="1" applyFill="1" applyBorder="1" applyAlignment="1"/>
    <xf numFmtId="4" fontId="3" fillId="0" borderId="9" xfId="0" applyNumberFormat="1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wrapText="1"/>
    </xf>
    <xf numFmtId="37" fontId="3" fillId="0" borderId="0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37" fontId="2" fillId="0" borderId="0" xfId="1" applyNumberFormat="1" applyFont="1"/>
    <xf numFmtId="5" fontId="2" fillId="0" borderId="0" xfId="1" applyNumberFormat="1" applyFont="1"/>
    <xf numFmtId="37" fontId="2" fillId="0" borderId="0" xfId="0" applyNumberFormat="1" applyFont="1"/>
    <xf numFmtId="37" fontId="5" fillId="0" borderId="0" xfId="1" applyNumberFormat="1" applyFont="1" applyBorder="1"/>
    <xf numFmtId="37" fontId="5" fillId="0" borderId="0" xfId="0" applyNumberFormat="1" applyFont="1" applyBorder="1"/>
    <xf numFmtId="37" fontId="0" fillId="0" borderId="0" xfId="1" applyNumberFormat="1" applyFont="1"/>
    <xf numFmtId="37" fontId="0" fillId="0" borderId="0" xfId="0" applyNumberFormat="1"/>
    <xf numFmtId="5" fontId="2" fillId="0" borderId="0" xfId="0" applyNumberFormat="1" applyFont="1"/>
    <xf numFmtId="37" fontId="5" fillId="0" borderId="0" xfId="1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37" fontId="6" fillId="0" borderId="0" xfId="1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0" fontId="8" fillId="0" borderId="0" xfId="0" applyFont="1"/>
    <xf numFmtId="37" fontId="8" fillId="0" borderId="0" xfId="1" applyNumberFormat="1" applyFont="1"/>
    <xf numFmtId="37" fontId="8" fillId="0" borderId="0" xfId="0" applyNumberFormat="1" applyFont="1"/>
    <xf numFmtId="4" fontId="7" fillId="0" borderId="0" xfId="0" applyNumberFormat="1" applyFont="1" applyFill="1" applyBorder="1" applyAlignment="1"/>
    <xf numFmtId="5" fontId="9" fillId="0" borderId="0" xfId="1" applyNumberFormat="1" applyFont="1"/>
    <xf numFmtId="5" fontId="9" fillId="0" borderId="0" xfId="0" applyNumberFormat="1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5" fontId="11" fillId="0" borderId="0" xfId="1" applyNumberFormat="1" applyFont="1" applyBorder="1"/>
    <xf numFmtId="5" fontId="11" fillId="0" borderId="0" xfId="0" applyNumberFormat="1" applyFont="1" applyBorder="1"/>
    <xf numFmtId="0" fontId="10" fillId="0" borderId="0" xfId="0" applyFont="1"/>
    <xf numFmtId="4" fontId="12" fillId="0" borderId="0" xfId="0" applyNumberFormat="1" applyFont="1" applyFill="1" applyBorder="1" applyAlignment="1">
      <alignment horizontal="left"/>
    </xf>
    <xf numFmtId="37" fontId="2" fillId="0" borderId="0" xfId="0" applyNumberFormat="1" applyFont="1" applyAlignment="1"/>
    <xf numFmtId="37" fontId="2" fillId="0" borderId="1" xfId="1" applyNumberFormat="1" applyFont="1" applyBorder="1" applyAlignment="1"/>
    <xf numFmtId="39" fontId="2" fillId="0" borderId="0" xfId="0" applyNumberFormat="1" applyFont="1"/>
    <xf numFmtId="10" fontId="2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1" xfId="2" applyNumberFormat="1" applyFont="1" applyBorder="1" applyAlignment="1"/>
    <xf numFmtId="165" fontId="2" fillId="0" borderId="1" xfId="2" applyNumberFormat="1" applyFont="1" applyBorder="1" applyAlignment="1"/>
    <xf numFmtId="166" fontId="2" fillId="0" borderId="0" xfId="0" applyNumberFormat="1" applyFont="1" applyAlignment="1"/>
    <xf numFmtId="39" fontId="8" fillId="0" borderId="0" xfId="0" applyNumberFormat="1" applyFont="1"/>
    <xf numFmtId="0" fontId="8" fillId="0" borderId="7" xfId="0" applyFont="1" applyBorder="1"/>
    <xf numFmtId="37" fontId="8" fillId="0" borderId="7" xfId="0" quotePrefix="1" applyNumberFormat="1" applyFont="1" applyBorder="1" applyAlignment="1">
      <alignment horizontal="center"/>
    </xf>
    <xf numFmtId="37" fontId="8" fillId="0" borderId="3" xfId="0" quotePrefix="1" applyNumberFormat="1" applyFont="1" applyBorder="1" applyAlignment="1">
      <alignment horizontal="center"/>
    </xf>
    <xf numFmtId="37" fontId="8" fillId="0" borderId="2" xfId="0" quotePrefix="1" applyNumberFormat="1" applyFont="1" applyBorder="1" applyAlignment="1">
      <alignment horizontal="center"/>
    </xf>
    <xf numFmtId="37" fontId="8" fillId="0" borderId="7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7" fontId="8" fillId="0" borderId="8" xfId="0" applyNumberFormat="1" applyFont="1" applyBorder="1" applyAlignment="1">
      <alignment horizontal="center"/>
    </xf>
    <xf numFmtId="37" fontId="8" fillId="0" borderId="4" xfId="0" applyNumberFormat="1" applyFont="1" applyBorder="1" applyAlignment="1">
      <alignment horizontal="center"/>
    </xf>
    <xf numFmtId="37" fontId="8" fillId="0" borderId="0" xfId="0" applyNumberFormat="1" applyFont="1" applyBorder="1" applyAlignment="1">
      <alignment horizontal="center"/>
    </xf>
    <xf numFmtId="10" fontId="8" fillId="0" borderId="8" xfId="0" applyNumberFormat="1" applyFont="1" applyBorder="1" applyAlignment="1">
      <alignment horizontal="center"/>
    </xf>
    <xf numFmtId="0" fontId="8" fillId="0" borderId="9" xfId="0" applyFont="1" applyBorder="1"/>
    <xf numFmtId="37" fontId="8" fillId="0" borderId="9" xfId="0" applyNumberFormat="1" applyFont="1" applyBorder="1" applyAlignment="1">
      <alignment horizontal="center"/>
    </xf>
    <xf numFmtId="37" fontId="8" fillId="0" borderId="6" xfId="0" applyNumberFormat="1" applyFont="1" applyBorder="1" applyAlignment="1">
      <alignment horizontal="center"/>
    </xf>
    <xf numFmtId="37" fontId="8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centerContinuous"/>
    </xf>
    <xf numFmtId="37" fontId="13" fillId="0" borderId="0" xfId="0" applyNumberFormat="1" applyFont="1" applyAlignment="1">
      <alignment horizontal="centerContinuous"/>
    </xf>
    <xf numFmtId="10" fontId="13" fillId="0" borderId="0" xfId="0" applyNumberFormat="1" applyFont="1" applyAlignment="1">
      <alignment horizontal="centerContinuous"/>
    </xf>
    <xf numFmtId="39" fontId="13" fillId="0" borderId="0" xfId="0" applyNumberFormat="1" applyFont="1"/>
    <xf numFmtId="0" fontId="13" fillId="0" borderId="0" xfId="0" applyFont="1"/>
    <xf numFmtId="10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5" fontId="2" fillId="0" borderId="9" xfId="1" applyNumberFormat="1" applyFont="1" applyBorder="1" applyAlignment="1"/>
    <xf numFmtId="5" fontId="2" fillId="0" borderId="1" xfId="1" applyNumberFormat="1" applyFont="1" applyBorder="1" applyAlignment="1"/>
    <xf numFmtId="5" fontId="8" fillId="0" borderId="1" xfId="0" applyNumberFormat="1" applyFont="1" applyBorder="1" applyAlignment="1"/>
    <xf numFmtId="5" fontId="8" fillId="0" borderId="1" xfId="1" applyNumberFormat="1" applyFont="1" applyBorder="1" applyAlignment="1"/>
    <xf numFmtId="10" fontId="10" fillId="0" borderId="1" xfId="2" applyNumberFormat="1" applyFont="1" applyBorder="1" applyAlignment="1"/>
    <xf numFmtId="0" fontId="14" fillId="0" borderId="0" xfId="0" applyFont="1" applyAlignment="1">
      <alignment horizontal="centerContinuous"/>
    </xf>
    <xf numFmtId="0" fontId="15" fillId="0" borderId="0" xfId="0" applyFont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0" fontId="2" fillId="0" borderId="9" xfId="2" applyNumberFormat="1" applyFont="1" applyBorder="1" applyAlignment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37" fontId="15" fillId="0" borderId="0" xfId="1" applyNumberFormat="1" applyFont="1" applyAlignment="1">
      <alignment horizontal="centerContinuous"/>
    </xf>
    <xf numFmtId="37" fontId="15" fillId="0" borderId="0" xfId="0" applyNumberFormat="1" applyFont="1" applyAlignment="1">
      <alignment horizontal="centerContinuous"/>
    </xf>
    <xf numFmtId="37" fontId="14" fillId="0" borderId="0" xfId="1" applyNumberFormat="1" applyFont="1" applyAlignment="1">
      <alignment horizontal="centerContinuous"/>
    </xf>
    <xf numFmtId="37" fontId="14" fillId="0" borderId="0" xfId="0" applyNumberFormat="1" applyFont="1" applyAlignment="1">
      <alignment horizontal="centerContinuous"/>
    </xf>
    <xf numFmtId="0" fontId="1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/>
  </sheetViews>
  <sheetFormatPr defaultRowHeight="14.4"/>
  <cols>
    <col min="1" max="1" width="43.5546875" customWidth="1"/>
    <col min="2" max="4" width="14.6640625" style="19" customWidth="1"/>
    <col min="5" max="5" width="14.6640625" style="20" customWidth="1"/>
  </cols>
  <sheetData>
    <row r="1" spans="1:5" s="77" customFormat="1" ht="15.6">
      <c r="A1" s="76" t="s">
        <v>0</v>
      </c>
      <c r="B1" s="86"/>
      <c r="C1" s="86"/>
      <c r="D1" s="86"/>
      <c r="E1" s="87"/>
    </row>
    <row r="2" spans="1:5" s="90" customFormat="1" ht="15.6">
      <c r="A2" s="76" t="s">
        <v>61</v>
      </c>
      <c r="B2" s="88"/>
      <c r="C2" s="88"/>
      <c r="D2" s="88"/>
      <c r="E2" s="89"/>
    </row>
    <row r="3" spans="1:5" s="90" customFormat="1" ht="15.6">
      <c r="A3" s="76"/>
      <c r="B3" s="88"/>
      <c r="C3" s="88"/>
      <c r="D3" s="88"/>
      <c r="E3" s="89"/>
    </row>
    <row r="4" spans="1:5" s="25" customFormat="1" ht="13.8">
      <c r="A4" s="24"/>
      <c r="B4" s="26" t="s">
        <v>39</v>
      </c>
      <c r="C4" s="26" t="s">
        <v>41</v>
      </c>
      <c r="D4" s="26" t="s">
        <v>27</v>
      </c>
      <c r="E4" s="27" t="s">
        <v>31</v>
      </c>
    </row>
    <row r="5" spans="1:5" s="25" customFormat="1" ht="13.8">
      <c r="B5" s="26" t="s">
        <v>26</v>
      </c>
      <c r="C5" s="26" t="s">
        <v>28</v>
      </c>
      <c r="D5" s="26" t="s">
        <v>28</v>
      </c>
      <c r="E5" s="27" t="s">
        <v>42</v>
      </c>
    </row>
    <row r="6" spans="1:5" s="25" customFormat="1" ht="13.8">
      <c r="B6" s="26" t="s">
        <v>40</v>
      </c>
      <c r="C6" s="26" t="s">
        <v>40</v>
      </c>
      <c r="D6" s="26" t="s">
        <v>40</v>
      </c>
      <c r="E6" s="27" t="s">
        <v>60</v>
      </c>
    </row>
    <row r="7" spans="1:5" s="28" customFormat="1" ht="13.8">
      <c r="A7" s="34" t="s">
        <v>50</v>
      </c>
      <c r="B7" s="30"/>
      <c r="C7" s="30"/>
      <c r="D7" s="30"/>
      <c r="E7" s="30"/>
    </row>
    <row r="8" spans="1:5" s="1" customFormat="1" ht="13.8">
      <c r="A8" s="1" t="s">
        <v>35</v>
      </c>
      <c r="B8" s="15">
        <v>29728000</v>
      </c>
      <c r="C8" s="14"/>
      <c r="D8" s="15">
        <v>8666000</v>
      </c>
      <c r="E8" s="21">
        <f>SUM(B8:D8)</f>
        <v>38394000</v>
      </c>
    </row>
    <row r="9" spans="1:5" s="1" customFormat="1" ht="13.8">
      <c r="A9" s="1" t="s">
        <v>36</v>
      </c>
      <c r="B9" s="14">
        <v>306000</v>
      </c>
      <c r="C9" s="15">
        <v>873936</v>
      </c>
      <c r="D9" s="14">
        <v>5000</v>
      </c>
      <c r="E9" s="16">
        <f t="shared" ref="E9:E11" si="0">SUM(B9:D9)</f>
        <v>1184936</v>
      </c>
    </row>
    <row r="10" spans="1:5" s="1" customFormat="1" ht="13.8">
      <c r="A10" s="1" t="s">
        <v>37</v>
      </c>
      <c r="B10" s="14">
        <v>25105200</v>
      </c>
      <c r="C10" s="14">
        <v>33291</v>
      </c>
      <c r="D10" s="14">
        <v>0</v>
      </c>
      <c r="E10" s="16">
        <f t="shared" si="0"/>
        <v>25138491</v>
      </c>
    </row>
    <row r="11" spans="1:5" s="1" customFormat="1" ht="13.8">
      <c r="A11" s="1" t="s">
        <v>38</v>
      </c>
      <c r="B11" s="17">
        <v>840000</v>
      </c>
      <c r="C11" s="17">
        <v>3309623</v>
      </c>
      <c r="D11" s="17">
        <v>0</v>
      </c>
      <c r="E11" s="18">
        <f t="shared" si="0"/>
        <v>4149623</v>
      </c>
    </row>
    <row r="12" spans="1:5" s="38" customFormat="1" ht="13.8">
      <c r="A12" s="35" t="s">
        <v>49</v>
      </c>
      <c r="B12" s="36">
        <f>SUM(B8:B11)</f>
        <v>55979200</v>
      </c>
      <c r="C12" s="36">
        <f>SUM(C8:C11)</f>
        <v>4216850</v>
      </c>
      <c r="D12" s="36">
        <f>SUM(D8:D11)</f>
        <v>8671000</v>
      </c>
      <c r="E12" s="37">
        <f>SUM(B12:D12)</f>
        <v>68867050</v>
      </c>
    </row>
    <row r="13" spans="1:5" s="1" customFormat="1" ht="13.8">
      <c r="B13" s="14"/>
      <c r="C13" s="14"/>
      <c r="D13" s="14"/>
      <c r="E13" s="16"/>
    </row>
    <row r="14" spans="1:5" s="28" customFormat="1" ht="13.8">
      <c r="A14" s="34" t="s">
        <v>51</v>
      </c>
      <c r="B14" s="29"/>
      <c r="C14" s="29"/>
      <c r="D14" s="29"/>
      <c r="E14" s="30"/>
    </row>
    <row r="15" spans="1:5" s="1" customFormat="1" ht="13.8">
      <c r="A15" s="10" t="s">
        <v>2</v>
      </c>
      <c r="B15" s="15">
        <v>32290012</v>
      </c>
      <c r="C15" s="14"/>
      <c r="D15" s="14"/>
      <c r="E15" s="21">
        <f t="shared" ref="E15:E33" si="1">SUM(B15:D15)</f>
        <v>32290012</v>
      </c>
    </row>
    <row r="16" spans="1:5" s="1" customFormat="1" ht="13.8">
      <c r="A16" s="10" t="s">
        <v>19</v>
      </c>
      <c r="B16" s="14">
        <v>914853</v>
      </c>
      <c r="C16" s="14"/>
      <c r="D16" s="14"/>
      <c r="E16" s="16">
        <f t="shared" si="1"/>
        <v>914853</v>
      </c>
    </row>
    <row r="17" spans="1:5" s="1" customFormat="1" ht="13.8">
      <c r="A17" s="11" t="s">
        <v>18</v>
      </c>
      <c r="B17" s="14">
        <v>813569</v>
      </c>
      <c r="C17" s="14"/>
      <c r="D17" s="14"/>
      <c r="E17" s="16">
        <f t="shared" si="1"/>
        <v>813569</v>
      </c>
    </row>
    <row r="18" spans="1:5" s="1" customFormat="1" ht="13.8">
      <c r="A18" s="10" t="s">
        <v>3</v>
      </c>
      <c r="B18" s="14">
        <v>1204629</v>
      </c>
      <c r="C18" s="14"/>
      <c r="D18" s="14"/>
      <c r="E18" s="16">
        <f t="shared" si="1"/>
        <v>1204629</v>
      </c>
    </row>
    <row r="19" spans="1:5" s="1" customFormat="1" ht="13.8">
      <c r="A19" s="10" t="s">
        <v>4</v>
      </c>
      <c r="B19" s="14">
        <v>3856113</v>
      </c>
      <c r="C19" s="14"/>
      <c r="D19" s="14"/>
      <c r="E19" s="16">
        <f t="shared" si="1"/>
        <v>3856113</v>
      </c>
    </row>
    <row r="20" spans="1:5" s="1" customFormat="1" ht="13.8">
      <c r="A20" s="10" t="s">
        <v>5</v>
      </c>
      <c r="B20" s="14">
        <v>2187006</v>
      </c>
      <c r="C20" s="14"/>
      <c r="D20" s="14"/>
      <c r="E20" s="16">
        <f t="shared" si="1"/>
        <v>2187006</v>
      </c>
    </row>
    <row r="21" spans="1:5" s="1" customFormat="1" ht="13.8">
      <c r="A21" s="10" t="s">
        <v>6</v>
      </c>
      <c r="B21" s="14">
        <v>308480</v>
      </c>
      <c r="C21" s="14"/>
      <c r="D21" s="14"/>
      <c r="E21" s="16">
        <f t="shared" si="1"/>
        <v>308480</v>
      </c>
    </row>
    <row r="22" spans="1:5" s="1" customFormat="1" ht="13.8">
      <c r="A22" s="10" t="s">
        <v>7</v>
      </c>
      <c r="B22" s="14">
        <v>547327</v>
      </c>
      <c r="C22" s="14"/>
      <c r="D22" s="14"/>
      <c r="E22" s="16">
        <f t="shared" si="1"/>
        <v>547327</v>
      </c>
    </row>
    <row r="23" spans="1:5" s="1" customFormat="1" ht="13.8">
      <c r="A23" s="10" t="s">
        <v>8</v>
      </c>
      <c r="B23" s="14">
        <v>2291393</v>
      </c>
      <c r="C23" s="14"/>
      <c r="D23" s="14"/>
      <c r="E23" s="16">
        <f t="shared" si="1"/>
        <v>2291393</v>
      </c>
    </row>
    <row r="24" spans="1:5" s="1" customFormat="1" ht="13.8">
      <c r="A24" s="10" t="s">
        <v>9</v>
      </c>
      <c r="B24" s="14"/>
      <c r="C24" s="15">
        <v>4076945</v>
      </c>
      <c r="D24" s="14"/>
      <c r="E24" s="16">
        <f t="shared" si="1"/>
        <v>4076945</v>
      </c>
    </row>
    <row r="25" spans="1:5" s="1" customFormat="1" ht="13.8">
      <c r="A25" s="10" t="s">
        <v>10</v>
      </c>
      <c r="B25" s="14">
        <v>1707799</v>
      </c>
      <c r="C25" s="14"/>
      <c r="D25" s="14"/>
      <c r="E25" s="16">
        <f t="shared" si="1"/>
        <v>1707799</v>
      </c>
    </row>
    <row r="26" spans="1:5" s="1" customFormat="1" ht="13.8">
      <c r="A26" s="10" t="s">
        <v>11</v>
      </c>
      <c r="B26" s="14">
        <v>1727791</v>
      </c>
      <c r="C26" s="14"/>
      <c r="D26" s="14"/>
      <c r="E26" s="16">
        <f t="shared" si="1"/>
        <v>1727791</v>
      </c>
    </row>
    <row r="27" spans="1:5" s="1" customFormat="1" ht="13.8">
      <c r="A27" s="10" t="s">
        <v>12</v>
      </c>
      <c r="B27" s="14">
        <v>5708371</v>
      </c>
      <c r="C27" s="14">
        <v>6100</v>
      </c>
      <c r="D27" s="14"/>
      <c r="E27" s="16">
        <f t="shared" si="1"/>
        <v>5714471</v>
      </c>
    </row>
    <row r="28" spans="1:5" s="1" customFormat="1" ht="13.8">
      <c r="A28" s="10" t="s">
        <v>13</v>
      </c>
      <c r="B28" s="14">
        <v>380531</v>
      </c>
      <c r="C28" s="14">
        <v>245</v>
      </c>
      <c r="D28" s="14"/>
      <c r="E28" s="16">
        <f t="shared" si="1"/>
        <v>380776</v>
      </c>
    </row>
    <row r="29" spans="1:5" s="1" customFormat="1" ht="13.8">
      <c r="A29" s="10" t="s">
        <v>14</v>
      </c>
      <c r="B29" s="14">
        <v>1492930</v>
      </c>
      <c r="C29" s="14"/>
      <c r="D29" s="14"/>
      <c r="E29" s="16">
        <f t="shared" si="1"/>
        <v>1492930</v>
      </c>
    </row>
    <row r="30" spans="1:5" s="1" customFormat="1" ht="13.8">
      <c r="A30" s="12" t="s">
        <v>15</v>
      </c>
      <c r="B30" s="14">
        <v>110269</v>
      </c>
      <c r="C30" s="14"/>
      <c r="D30" s="14"/>
      <c r="E30" s="16">
        <f t="shared" si="1"/>
        <v>110269</v>
      </c>
    </row>
    <row r="31" spans="1:5" s="1" customFormat="1" ht="13.8">
      <c r="A31" s="10" t="s">
        <v>16</v>
      </c>
      <c r="B31" s="14"/>
      <c r="C31" s="14"/>
      <c r="D31" s="15">
        <v>8935580</v>
      </c>
      <c r="E31" s="16">
        <f t="shared" si="1"/>
        <v>8935580</v>
      </c>
    </row>
    <row r="32" spans="1:5" s="1" customFormat="1" ht="13.8">
      <c r="A32" s="10" t="s">
        <v>17</v>
      </c>
      <c r="B32" s="17">
        <v>422000</v>
      </c>
      <c r="C32" s="22" t="s">
        <v>46</v>
      </c>
      <c r="D32" s="22" t="s">
        <v>46</v>
      </c>
      <c r="E32" s="18">
        <f t="shared" si="1"/>
        <v>422000</v>
      </c>
    </row>
    <row r="33" spans="1:5" s="38" customFormat="1" ht="13.8">
      <c r="A33" s="39" t="s">
        <v>47</v>
      </c>
      <c r="B33" s="36">
        <f>SUM(B15:B32)</f>
        <v>55963073</v>
      </c>
      <c r="C33" s="36">
        <f>SUM(C15:C32)</f>
        <v>4083290</v>
      </c>
      <c r="D33" s="36">
        <f>SUM(D15:D32)</f>
        <v>8935580</v>
      </c>
      <c r="E33" s="37">
        <f t="shared" si="1"/>
        <v>68981943</v>
      </c>
    </row>
    <row r="34" spans="1:5" s="28" customFormat="1" ht="13.8">
      <c r="B34" s="29"/>
      <c r="C34" s="29"/>
      <c r="D34" s="29"/>
      <c r="E34" s="30"/>
    </row>
    <row r="35" spans="1:5" s="28" customFormat="1" ht="13.8">
      <c r="A35" s="31" t="s">
        <v>48</v>
      </c>
      <c r="B35" s="32">
        <f>+B12-B33</f>
        <v>16127</v>
      </c>
      <c r="C35" s="32">
        <f>+C12-C33</f>
        <v>133560</v>
      </c>
      <c r="D35" s="32">
        <f>+D12-D33</f>
        <v>-264580</v>
      </c>
      <c r="E35" s="33">
        <f t="shared" ref="E35" si="2">SUM(B35:D35)</f>
        <v>-114893</v>
      </c>
    </row>
    <row r="36" spans="1:5" s="1" customFormat="1" ht="13.8">
      <c r="B36" s="14"/>
      <c r="C36" s="14"/>
      <c r="D36" s="14"/>
      <c r="E36" s="16"/>
    </row>
    <row r="37" spans="1:5" s="1" customFormat="1" ht="13.8">
      <c r="B37" s="14"/>
      <c r="C37" s="14"/>
      <c r="D37" s="14"/>
      <c r="E37" s="16"/>
    </row>
    <row r="38" spans="1:5" s="1" customFormat="1" ht="13.8">
      <c r="B38" s="14"/>
      <c r="C38" s="14"/>
      <c r="D38" s="14"/>
      <c r="E38" s="16"/>
    </row>
    <row r="39" spans="1:5" s="1" customFormat="1" ht="13.8">
      <c r="B39" s="14"/>
      <c r="C39" s="14"/>
      <c r="D39" s="14"/>
      <c r="E39" s="16"/>
    </row>
    <row r="40" spans="1:5" s="1" customFormat="1" ht="13.8">
      <c r="B40" s="14"/>
      <c r="C40" s="14"/>
      <c r="D40" s="14"/>
      <c r="E40" s="16"/>
    </row>
    <row r="41" spans="1:5" s="1" customFormat="1" ht="13.8">
      <c r="B41" s="14"/>
      <c r="C41" s="14"/>
      <c r="D41" s="14"/>
      <c r="E41" s="16"/>
    </row>
    <row r="42" spans="1:5" s="1" customFormat="1" ht="13.8">
      <c r="B42" s="14"/>
      <c r="C42" s="14"/>
      <c r="D42" s="14"/>
      <c r="E42" s="16"/>
    </row>
    <row r="43" spans="1:5" s="1" customFormat="1" ht="13.8">
      <c r="B43" s="14"/>
      <c r="C43" s="14"/>
      <c r="D43" s="14"/>
      <c r="E43" s="16"/>
    </row>
    <row r="44" spans="1:5" s="1" customFormat="1" ht="13.8">
      <c r="B44" s="14"/>
      <c r="C44" s="14"/>
      <c r="D44" s="14"/>
      <c r="E44" s="16"/>
    </row>
  </sheetData>
  <pageMargins left="0.35" right="0.28000000000000003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G27" sqref="G27"/>
    </sheetView>
  </sheetViews>
  <sheetFormatPr defaultColWidth="8.6640625" defaultRowHeight="13.8"/>
  <cols>
    <col min="1" max="1" width="38.33203125" style="1" customWidth="1"/>
    <col min="2" max="7" width="14.33203125" style="40" customWidth="1"/>
    <col min="8" max="8" width="13.44140625" style="44" customWidth="1"/>
    <col min="9" max="9" width="0" style="42" hidden="1" customWidth="1"/>
    <col min="10" max="16384" width="8.6640625" style="1"/>
  </cols>
  <sheetData>
    <row r="1" spans="1:9" s="68" customFormat="1" ht="15.6">
      <c r="A1" s="64" t="s">
        <v>0</v>
      </c>
      <c r="B1" s="65"/>
      <c r="C1" s="65"/>
      <c r="D1" s="65"/>
      <c r="E1" s="65"/>
      <c r="F1" s="65"/>
      <c r="G1" s="65"/>
      <c r="H1" s="66"/>
      <c r="I1" s="67"/>
    </row>
    <row r="2" spans="1:9" s="68" customFormat="1" ht="15.6">
      <c r="A2" s="64" t="s">
        <v>44</v>
      </c>
      <c r="B2" s="65"/>
      <c r="C2" s="65"/>
      <c r="D2" s="65"/>
      <c r="E2" s="65"/>
      <c r="F2" s="65"/>
      <c r="G2" s="65"/>
      <c r="H2" s="66"/>
      <c r="I2" s="67"/>
    </row>
    <row r="3" spans="1:9" s="68" customFormat="1" ht="15.6">
      <c r="A3" s="64" t="s">
        <v>34</v>
      </c>
      <c r="B3" s="65"/>
      <c r="C3" s="65"/>
      <c r="D3" s="65"/>
      <c r="E3" s="65"/>
      <c r="F3" s="65"/>
      <c r="G3" s="65"/>
      <c r="H3" s="66"/>
      <c r="I3" s="67"/>
    </row>
    <row r="4" spans="1:9" s="68" customFormat="1" ht="15.6">
      <c r="A4" s="64"/>
      <c r="B4" s="65"/>
      <c r="C4" s="65"/>
      <c r="D4" s="65"/>
      <c r="E4" s="65"/>
      <c r="F4" s="65"/>
      <c r="G4" s="65"/>
      <c r="H4" s="66"/>
      <c r="I4" s="67"/>
    </row>
    <row r="5" spans="1:9" s="28" customFormat="1">
      <c r="A5" s="49"/>
      <c r="B5" s="50" t="s">
        <v>52</v>
      </c>
      <c r="C5" s="51" t="s">
        <v>53</v>
      </c>
      <c r="D5" s="52" t="s">
        <v>54</v>
      </c>
      <c r="E5" s="50" t="s">
        <v>55</v>
      </c>
      <c r="F5" s="50" t="s">
        <v>56</v>
      </c>
      <c r="G5" s="53"/>
      <c r="H5" s="54"/>
      <c r="I5" s="48"/>
    </row>
    <row r="6" spans="1:9" s="28" customFormat="1">
      <c r="A6" s="55" t="s">
        <v>1</v>
      </c>
      <c r="B6" s="56"/>
      <c r="C6" s="57" t="s">
        <v>21</v>
      </c>
      <c r="D6" s="58" t="s">
        <v>23</v>
      </c>
      <c r="E6" s="56" t="s">
        <v>25</v>
      </c>
      <c r="F6" s="56" t="s">
        <v>29</v>
      </c>
      <c r="G6" s="56"/>
      <c r="H6" s="59" t="s">
        <v>32</v>
      </c>
      <c r="I6" s="48"/>
    </row>
    <row r="7" spans="1:9" s="28" customFormat="1">
      <c r="A7" s="60"/>
      <c r="B7" s="61" t="s">
        <v>20</v>
      </c>
      <c r="C7" s="62" t="s">
        <v>22</v>
      </c>
      <c r="D7" s="63" t="s">
        <v>24</v>
      </c>
      <c r="E7" s="61" t="s">
        <v>26</v>
      </c>
      <c r="F7" s="61" t="s">
        <v>30</v>
      </c>
      <c r="G7" s="61" t="s">
        <v>31</v>
      </c>
      <c r="H7" s="69" t="s">
        <v>33</v>
      </c>
      <c r="I7" s="48"/>
    </row>
    <row r="8" spans="1:9" s="28" customFormat="1">
      <c r="A8" s="60"/>
      <c r="B8" s="61"/>
      <c r="C8" s="62"/>
      <c r="D8" s="63"/>
      <c r="E8" s="56"/>
      <c r="F8" s="61"/>
      <c r="G8" s="56"/>
      <c r="H8" s="59"/>
      <c r="I8" s="48"/>
    </row>
    <row r="9" spans="1:9">
      <c r="A9" s="9" t="s">
        <v>2</v>
      </c>
      <c r="B9" s="71">
        <v>30996964</v>
      </c>
      <c r="C9" s="72">
        <v>368996</v>
      </c>
      <c r="D9" s="72">
        <v>717873</v>
      </c>
      <c r="E9" s="72">
        <v>206179</v>
      </c>
      <c r="F9" s="72">
        <v>0</v>
      </c>
      <c r="G9" s="72">
        <f>SUM(B9:F9)</f>
        <v>32290012</v>
      </c>
      <c r="H9" s="45">
        <f>+G9/G$26</f>
        <v>0.57698782909937774</v>
      </c>
      <c r="I9" s="42">
        <v>58.4</v>
      </c>
    </row>
    <row r="10" spans="1:9">
      <c r="A10" s="3" t="s">
        <v>19</v>
      </c>
      <c r="B10" s="41">
        <v>768374</v>
      </c>
      <c r="C10" s="41">
        <v>7480</v>
      </c>
      <c r="D10" s="41">
        <v>133272</v>
      </c>
      <c r="E10" s="41">
        <v>5727</v>
      </c>
      <c r="F10" s="41">
        <v>0</v>
      </c>
      <c r="G10" s="41">
        <f t="shared" ref="G10:G26" si="0">SUM(B10:F10)</f>
        <v>914853</v>
      </c>
      <c r="H10" s="45">
        <f t="shared" ref="H10:H24" si="1">+G10/G$26</f>
        <v>1.6347440391631104E-2</v>
      </c>
      <c r="I10" s="42">
        <v>1.71</v>
      </c>
    </row>
    <row r="11" spans="1:9">
      <c r="A11" s="7" t="s">
        <v>18</v>
      </c>
      <c r="B11" s="41">
        <v>640566</v>
      </c>
      <c r="C11" s="41">
        <v>109150</v>
      </c>
      <c r="D11" s="41">
        <v>26601</v>
      </c>
      <c r="E11" s="41">
        <v>37252</v>
      </c>
      <c r="F11" s="41">
        <v>0</v>
      </c>
      <c r="G11" s="41">
        <f t="shared" si="0"/>
        <v>813569</v>
      </c>
      <c r="H11" s="45">
        <f t="shared" si="1"/>
        <v>1.453760410905241E-2</v>
      </c>
      <c r="I11" s="42">
        <v>1.04</v>
      </c>
    </row>
    <row r="12" spans="1:9">
      <c r="A12" s="3" t="s">
        <v>3</v>
      </c>
      <c r="B12" s="41">
        <v>1165581</v>
      </c>
      <c r="C12" s="41">
        <v>6215</v>
      </c>
      <c r="D12" s="41">
        <v>16300</v>
      </c>
      <c r="E12" s="41">
        <v>16533</v>
      </c>
      <c r="F12" s="41">
        <v>0</v>
      </c>
      <c r="G12" s="41">
        <f t="shared" si="0"/>
        <v>1204629</v>
      </c>
      <c r="H12" s="45">
        <f t="shared" si="1"/>
        <v>2.1525426239549068E-2</v>
      </c>
      <c r="I12" s="42">
        <v>1.59</v>
      </c>
    </row>
    <row r="13" spans="1:9">
      <c r="A13" s="3" t="s">
        <v>4</v>
      </c>
      <c r="B13" s="41">
        <v>3778525</v>
      </c>
      <c r="C13" s="41">
        <v>29475</v>
      </c>
      <c r="D13" s="41">
        <v>29753</v>
      </c>
      <c r="E13" s="41">
        <v>18360</v>
      </c>
      <c r="F13" s="41">
        <v>0</v>
      </c>
      <c r="G13" s="41">
        <f t="shared" si="0"/>
        <v>3856113</v>
      </c>
      <c r="H13" s="45">
        <f t="shared" si="1"/>
        <v>6.8904597143905941E-2</v>
      </c>
      <c r="I13" s="42">
        <v>7.05</v>
      </c>
    </row>
    <row r="14" spans="1:9">
      <c r="A14" s="3" t="s">
        <v>5</v>
      </c>
      <c r="B14" s="41">
        <v>2039411</v>
      </c>
      <c r="C14" s="41">
        <v>20240</v>
      </c>
      <c r="D14" s="41">
        <v>112511</v>
      </c>
      <c r="E14" s="41">
        <v>14844</v>
      </c>
      <c r="F14" s="41">
        <v>0</v>
      </c>
      <c r="G14" s="41">
        <f t="shared" si="0"/>
        <v>2187006</v>
      </c>
      <c r="H14" s="45">
        <f t="shared" si="1"/>
        <v>3.9079447978133723E-2</v>
      </c>
      <c r="I14" s="42">
        <v>3.65</v>
      </c>
    </row>
    <row r="15" spans="1:9">
      <c r="A15" s="3" t="s">
        <v>6</v>
      </c>
      <c r="B15" s="41">
        <v>294968</v>
      </c>
      <c r="C15" s="41">
        <v>3195</v>
      </c>
      <c r="D15" s="41">
        <v>6500</v>
      </c>
      <c r="E15" s="41">
        <v>3817</v>
      </c>
      <c r="F15" s="41">
        <v>0</v>
      </c>
      <c r="G15" s="41">
        <f t="shared" si="0"/>
        <v>308480</v>
      </c>
      <c r="H15" s="45">
        <f t="shared" si="1"/>
        <v>5.5122062364230786E-3</v>
      </c>
      <c r="I15" s="42">
        <v>0.52</v>
      </c>
    </row>
    <row r="16" spans="1:9">
      <c r="A16" s="3" t="s">
        <v>7</v>
      </c>
      <c r="B16" s="41">
        <v>535127</v>
      </c>
      <c r="C16" s="41">
        <v>1700</v>
      </c>
      <c r="D16" s="41">
        <v>8500</v>
      </c>
      <c r="E16" s="41">
        <v>2000</v>
      </c>
      <c r="F16" s="41">
        <v>0</v>
      </c>
      <c r="G16" s="41">
        <f t="shared" si="0"/>
        <v>547327</v>
      </c>
      <c r="H16" s="45">
        <f t="shared" si="1"/>
        <v>9.780145561341852E-3</v>
      </c>
      <c r="I16" s="42">
        <v>1.03</v>
      </c>
    </row>
    <row r="17" spans="1:14">
      <c r="A17" s="3" t="s">
        <v>8</v>
      </c>
      <c r="B17" s="41">
        <v>1828190</v>
      </c>
      <c r="C17" s="41">
        <v>42712</v>
      </c>
      <c r="D17" s="41">
        <v>519273</v>
      </c>
      <c r="E17" s="41">
        <v>-98782</v>
      </c>
      <c r="F17" s="41">
        <v>0</v>
      </c>
      <c r="G17" s="41">
        <f t="shared" si="0"/>
        <v>2291393</v>
      </c>
      <c r="H17" s="45">
        <f t="shared" si="1"/>
        <v>4.0944731537526542E-2</v>
      </c>
      <c r="I17" s="42">
        <v>4.33</v>
      </c>
    </row>
    <row r="18" spans="1:14">
      <c r="A18" s="3" t="s">
        <v>10</v>
      </c>
      <c r="B18" s="41">
        <v>1091747</v>
      </c>
      <c r="C18" s="41">
        <v>133371</v>
      </c>
      <c r="D18" s="41">
        <v>162470</v>
      </c>
      <c r="E18" s="41">
        <v>320211</v>
      </c>
      <c r="F18" s="41">
        <v>0</v>
      </c>
      <c r="G18" s="41">
        <f t="shared" si="0"/>
        <v>1707799</v>
      </c>
      <c r="H18" s="45">
        <f t="shared" si="1"/>
        <v>3.0516533643533121E-2</v>
      </c>
      <c r="I18" s="42">
        <v>2.97</v>
      </c>
    </row>
    <row r="19" spans="1:14">
      <c r="A19" s="3" t="s">
        <v>11</v>
      </c>
      <c r="B19" s="41">
        <v>1429837</v>
      </c>
      <c r="C19" s="41">
        <v>110315</v>
      </c>
      <c r="D19" s="41">
        <v>44489</v>
      </c>
      <c r="E19" s="41">
        <v>143150</v>
      </c>
      <c r="F19" s="41">
        <v>0</v>
      </c>
      <c r="G19" s="41">
        <f t="shared" si="0"/>
        <v>1727791</v>
      </c>
      <c r="H19" s="45">
        <f t="shared" si="1"/>
        <v>3.0873769208492177E-2</v>
      </c>
      <c r="I19" s="42">
        <v>2.99</v>
      </c>
      <c r="N19" s="1" t="s">
        <v>57</v>
      </c>
    </row>
    <row r="20" spans="1:14">
      <c r="A20" s="3" t="s">
        <v>12</v>
      </c>
      <c r="B20" s="41">
        <v>2834505</v>
      </c>
      <c r="C20" s="41">
        <v>2277321</v>
      </c>
      <c r="D20" s="41">
        <v>450595</v>
      </c>
      <c r="E20" s="41">
        <v>145950</v>
      </c>
      <c r="F20" s="41">
        <v>0</v>
      </c>
      <c r="G20" s="41">
        <f t="shared" si="0"/>
        <v>5708371</v>
      </c>
      <c r="H20" s="45">
        <f t="shared" si="1"/>
        <v>0.10200245794222201</v>
      </c>
      <c r="I20" s="42">
        <v>10.7</v>
      </c>
    </row>
    <row r="21" spans="1:14">
      <c r="A21" s="3" t="s">
        <v>13</v>
      </c>
      <c r="B21" s="41">
        <v>144024</v>
      </c>
      <c r="C21" s="41">
        <v>231507</v>
      </c>
      <c r="D21" s="41">
        <v>5000</v>
      </c>
      <c r="E21" s="41">
        <v>0</v>
      </c>
      <c r="F21" s="41">
        <v>0</v>
      </c>
      <c r="G21" s="41">
        <f t="shared" si="0"/>
        <v>380531</v>
      </c>
      <c r="H21" s="45">
        <f t="shared" si="1"/>
        <v>6.7996802105559856E-3</v>
      </c>
      <c r="I21" s="42">
        <v>0.53</v>
      </c>
    </row>
    <row r="22" spans="1:14">
      <c r="A22" s="3" t="s">
        <v>14</v>
      </c>
      <c r="B22" s="41">
        <v>907814</v>
      </c>
      <c r="C22" s="41">
        <v>197805</v>
      </c>
      <c r="D22" s="41">
        <v>293100</v>
      </c>
      <c r="E22" s="41">
        <v>19000</v>
      </c>
      <c r="F22" s="41">
        <v>75211</v>
      </c>
      <c r="G22" s="41">
        <f t="shared" si="0"/>
        <v>1492930</v>
      </c>
      <c r="H22" s="45">
        <f t="shared" si="1"/>
        <v>2.667705542188507E-2</v>
      </c>
      <c r="I22" s="42">
        <v>2.42</v>
      </c>
    </row>
    <row r="23" spans="1:14">
      <c r="A23" s="8" t="s">
        <v>15</v>
      </c>
      <c r="B23" s="41">
        <v>103169</v>
      </c>
      <c r="C23" s="41">
        <v>0</v>
      </c>
      <c r="D23" s="41">
        <v>2700</v>
      </c>
      <c r="E23" s="41">
        <v>4400</v>
      </c>
      <c r="F23" s="41">
        <v>0</v>
      </c>
      <c r="G23" s="41">
        <f t="shared" si="0"/>
        <v>110269</v>
      </c>
      <c r="H23" s="45">
        <f t="shared" si="1"/>
        <v>1.9703885810559403E-3</v>
      </c>
      <c r="I23" s="42">
        <v>0.28999999999999998</v>
      </c>
    </row>
    <row r="24" spans="1:14">
      <c r="A24" s="3" t="s">
        <v>17</v>
      </c>
      <c r="B24" s="41">
        <v>0</v>
      </c>
      <c r="C24" s="41">
        <v>422000</v>
      </c>
      <c r="D24" s="41">
        <v>0</v>
      </c>
      <c r="E24" s="41">
        <v>0</v>
      </c>
      <c r="F24" s="41">
        <v>0</v>
      </c>
      <c r="G24" s="41">
        <f t="shared" si="0"/>
        <v>422000</v>
      </c>
      <c r="H24" s="45">
        <f t="shared" si="1"/>
        <v>7.5406866953142476E-3</v>
      </c>
      <c r="I24" s="42">
        <v>0.78</v>
      </c>
    </row>
    <row r="25" spans="1:14">
      <c r="A25" s="3"/>
      <c r="B25" s="41"/>
      <c r="C25" s="41"/>
      <c r="D25" s="41"/>
      <c r="E25" s="41"/>
      <c r="F25" s="41"/>
      <c r="G25" s="41"/>
      <c r="H25" s="45"/>
    </row>
    <row r="26" spans="1:14" s="28" customFormat="1">
      <c r="A26" s="70" t="s">
        <v>58</v>
      </c>
      <c r="B26" s="73">
        <f t="shared" ref="B26:F26" si="2">SUM(B9:B24)</f>
        <v>48558802</v>
      </c>
      <c r="C26" s="73">
        <f t="shared" si="2"/>
        <v>3961482</v>
      </c>
      <c r="D26" s="73">
        <f t="shared" si="2"/>
        <v>2528937</v>
      </c>
      <c r="E26" s="73">
        <f t="shared" si="2"/>
        <v>838641</v>
      </c>
      <c r="F26" s="73">
        <f t="shared" si="2"/>
        <v>75211</v>
      </c>
      <c r="G26" s="74">
        <f t="shared" si="0"/>
        <v>55963073</v>
      </c>
      <c r="H26" s="75">
        <f>SUM(H9:H24)</f>
        <v>0.99999999999999989</v>
      </c>
      <c r="I26" s="48">
        <f>SUM(I9:I24)</f>
        <v>100.00000000000001</v>
      </c>
    </row>
    <row r="27" spans="1:14">
      <c r="A27" s="13" t="s">
        <v>43</v>
      </c>
      <c r="B27" s="45">
        <f>SUM(B26/$G$26)</f>
        <v>0.86769363076255657</v>
      </c>
      <c r="C27" s="45">
        <f>SUM(C26/$G$26)</f>
        <v>7.078742798845232E-2</v>
      </c>
      <c r="D27" s="45">
        <f>SUM(D26/$G$26)+0.0001</f>
        <v>4.5289387652104093E-2</v>
      </c>
      <c r="E27" s="45">
        <f>SUM(E26/$G$26)</f>
        <v>1.4985613817168331E-2</v>
      </c>
      <c r="F27" s="45">
        <f>SUM(F26/$G$26)</f>
        <v>1.3439397797186726E-3</v>
      </c>
      <c r="G27" s="46">
        <f>SUM(G26/$G$26)</f>
        <v>1</v>
      </c>
      <c r="H27" s="43"/>
    </row>
    <row r="29" spans="1:14">
      <c r="B29" s="47"/>
      <c r="C29" s="47"/>
      <c r="D29" s="47"/>
      <c r="E29" s="47"/>
      <c r="F29" s="47"/>
    </row>
  </sheetData>
  <pageMargins left="0.48" right="0.2" top="0.75" bottom="0.53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11" sqref="A11:XFD11"/>
    </sheetView>
  </sheetViews>
  <sheetFormatPr defaultRowHeight="14.4"/>
  <cols>
    <col min="1" max="1" width="38.33203125" customWidth="1"/>
    <col min="2" max="6" width="13.5546875" customWidth="1"/>
    <col min="7" max="7" width="12.33203125" customWidth="1"/>
  </cols>
  <sheetData>
    <row r="1" spans="1:7" s="77" customFormat="1" ht="15.6">
      <c r="A1" s="76" t="s">
        <v>0</v>
      </c>
      <c r="B1" s="76"/>
      <c r="C1" s="76"/>
      <c r="D1" s="76"/>
      <c r="E1" s="76"/>
      <c r="F1" s="76"/>
      <c r="G1" s="76"/>
    </row>
    <row r="2" spans="1:7" s="77" customFormat="1" ht="15.6">
      <c r="A2" s="76" t="s">
        <v>45</v>
      </c>
      <c r="B2" s="76"/>
      <c r="C2" s="76"/>
      <c r="D2" s="76"/>
      <c r="E2" s="76"/>
      <c r="F2" s="76"/>
      <c r="G2" s="76"/>
    </row>
    <row r="3" spans="1:7" s="77" customFormat="1" ht="15.6">
      <c r="A3" s="76" t="s">
        <v>34</v>
      </c>
      <c r="B3" s="76"/>
      <c r="C3" s="76"/>
      <c r="D3" s="76"/>
      <c r="E3" s="76"/>
      <c r="F3" s="76"/>
      <c r="G3" s="76"/>
    </row>
    <row r="4" spans="1:7">
      <c r="A4" s="1"/>
      <c r="B4" s="2"/>
      <c r="C4" s="2"/>
      <c r="D4" s="2"/>
      <c r="E4" s="2"/>
      <c r="F4" s="2"/>
      <c r="G4" s="2"/>
    </row>
    <row r="5" spans="1:7" s="23" customFormat="1">
      <c r="A5" s="78"/>
      <c r="B5" s="79">
        <v>6100</v>
      </c>
      <c r="C5" s="79">
        <v>6200</v>
      </c>
      <c r="D5" s="79">
        <v>6300</v>
      </c>
      <c r="E5" s="79">
        <v>6400</v>
      </c>
      <c r="F5" s="79"/>
      <c r="G5" s="79"/>
    </row>
    <row r="6" spans="1:7" s="23" customFormat="1">
      <c r="A6" s="80"/>
      <c r="B6" s="80"/>
      <c r="C6" s="80" t="s">
        <v>21</v>
      </c>
      <c r="D6" s="80" t="s">
        <v>23</v>
      </c>
      <c r="E6" s="80" t="s">
        <v>25</v>
      </c>
      <c r="F6" s="80"/>
      <c r="G6" s="80" t="s">
        <v>32</v>
      </c>
    </row>
    <row r="7" spans="1:7" s="23" customFormat="1">
      <c r="A7" s="82" t="s">
        <v>59</v>
      </c>
      <c r="B7" s="83" t="s">
        <v>20</v>
      </c>
      <c r="C7" s="83" t="s">
        <v>22</v>
      </c>
      <c r="D7" s="83" t="s">
        <v>24</v>
      </c>
      <c r="E7" s="83" t="s">
        <v>26</v>
      </c>
      <c r="F7" s="83" t="s">
        <v>31</v>
      </c>
      <c r="G7" s="83" t="s">
        <v>33</v>
      </c>
    </row>
    <row r="8" spans="1:7" s="23" customFormat="1">
      <c r="A8" s="82"/>
      <c r="B8" s="83"/>
      <c r="C8" s="83"/>
      <c r="D8" s="83"/>
      <c r="E8" s="83"/>
      <c r="F8" s="83"/>
      <c r="G8" s="83"/>
    </row>
    <row r="9" spans="1:7">
      <c r="A9" s="9" t="s">
        <v>9</v>
      </c>
      <c r="B9" s="4">
        <v>1365532</v>
      </c>
      <c r="C9" s="4">
        <v>2603258</v>
      </c>
      <c r="D9" s="4">
        <v>260583</v>
      </c>
      <c r="E9" s="4">
        <v>66400</v>
      </c>
      <c r="F9" s="4">
        <f>SUM(B9:E9)</f>
        <v>4295773</v>
      </c>
      <c r="G9" s="81">
        <f>+F9/$F$12</f>
        <v>0.9985820129975943</v>
      </c>
    </row>
    <row r="10" spans="1:7">
      <c r="A10" s="3" t="s">
        <v>12</v>
      </c>
      <c r="B10" s="5">
        <v>0</v>
      </c>
      <c r="C10" s="5">
        <v>5600</v>
      </c>
      <c r="D10" s="5">
        <v>0</v>
      </c>
      <c r="E10" s="5">
        <v>500</v>
      </c>
      <c r="F10" s="5">
        <f>SUM(B10:E10)</f>
        <v>6100</v>
      </c>
      <c r="G10" s="45">
        <f>+F10/$F$12</f>
        <v>1.4179870024056964E-3</v>
      </c>
    </row>
    <row r="11" spans="1:7">
      <c r="A11" s="3"/>
      <c r="B11" s="5"/>
      <c r="C11" s="5"/>
      <c r="D11" s="5"/>
      <c r="E11" s="5"/>
      <c r="F11" s="5"/>
      <c r="G11" s="45"/>
    </row>
    <row r="12" spans="1:7">
      <c r="A12" s="70" t="s">
        <v>58</v>
      </c>
      <c r="B12" s="84">
        <f>SUM(B9:B10)</f>
        <v>1365532</v>
      </c>
      <c r="C12" s="84">
        <f>SUM(C9:C10)</f>
        <v>2608858</v>
      </c>
      <c r="D12" s="84">
        <f>SUM(D9:D10)</f>
        <v>260583</v>
      </c>
      <c r="E12" s="84">
        <f>SUM(E9:E10)</f>
        <v>66900</v>
      </c>
      <c r="F12" s="85">
        <f>SUM(B12:E12)</f>
        <v>4301873</v>
      </c>
      <c r="G12" s="45">
        <f>+F12/$F$12</f>
        <v>1</v>
      </c>
    </row>
    <row r="13" spans="1:7">
      <c r="A13" s="13" t="s">
        <v>43</v>
      </c>
      <c r="B13" s="6">
        <f>SUM(B12/$F$12)</f>
        <v>0.31742731596214019</v>
      </c>
      <c r="C13" s="6">
        <f>SUM(C12/$F$12)</f>
        <v>0.60644700575772459</v>
      </c>
      <c r="D13" s="6">
        <f>SUM(D12/$F$12)</f>
        <v>6.0574312630800584E-2</v>
      </c>
      <c r="E13" s="6">
        <f>SUM(E12/$F$12)</f>
        <v>1.5551365649334604E-2</v>
      </c>
      <c r="F13" s="6">
        <f>SUM(F12/$F$12)</f>
        <v>1</v>
      </c>
      <c r="G13" s="13"/>
    </row>
    <row r="14" spans="1:7">
      <c r="A14" s="1"/>
      <c r="B14" s="2"/>
      <c r="C14" s="2"/>
      <c r="D14" s="2"/>
      <c r="E14" s="2"/>
      <c r="F14" s="2"/>
      <c r="G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Adopted Budget</vt:lpstr>
      <vt:lpstr>General Fund by Object</vt:lpstr>
      <vt:lpstr>Food Svc Fund by Object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seckhart</dc:creator>
  <cp:lastModifiedBy>shill</cp:lastModifiedBy>
  <cp:lastPrinted>2014-10-01T18:30:12Z</cp:lastPrinted>
  <dcterms:created xsi:type="dcterms:W3CDTF">2014-09-30T19:29:36Z</dcterms:created>
  <dcterms:modified xsi:type="dcterms:W3CDTF">2015-07-13T17:42:35Z</dcterms:modified>
</cp:coreProperties>
</file>